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ITA\Desktop\Day 2 Presentations\"/>
    </mc:Choice>
  </mc:AlternateContent>
  <bookViews>
    <workbookView xWindow="0" yWindow="60" windowWidth="12000" windowHeight="5550"/>
  </bookViews>
  <sheets>
    <sheet name="Workplan " sheetId="5" r:id="rId1"/>
    <sheet name="Budget" sheetId="3" r:id="rId2"/>
  </sheets>
  <calcPr calcId="152511"/>
</workbook>
</file>

<file path=xl/calcChain.xml><?xml version="1.0" encoding="utf-8"?>
<calcChain xmlns="http://schemas.openxmlformats.org/spreadsheetml/2006/main">
  <c r="I31" i="3" l="1"/>
  <c r="I32" i="3" s="1"/>
  <c r="J30" i="3"/>
  <c r="H30" i="3"/>
  <c r="G30" i="3"/>
  <c r="I29" i="3"/>
  <c r="I28" i="3"/>
  <c r="I27" i="3"/>
  <c r="I26" i="3"/>
  <c r="I25" i="3"/>
  <c r="I24" i="3"/>
  <c r="I21" i="3"/>
  <c r="I17" i="3"/>
  <c r="I16" i="3"/>
  <c r="I14" i="3"/>
  <c r="I12" i="3"/>
  <c r="I9" i="3"/>
  <c r="I7" i="3"/>
  <c r="I6" i="3"/>
  <c r="F4" i="3"/>
  <c r="E4" i="3"/>
  <c r="I4" i="3" s="1"/>
  <c r="D4" i="3"/>
  <c r="C4" i="3"/>
  <c r="F3" i="3"/>
  <c r="F30" i="3" s="1"/>
  <c r="E3" i="3"/>
  <c r="D3" i="3"/>
  <c r="D30" i="3" s="1"/>
  <c r="C3" i="3"/>
  <c r="C30" i="3"/>
  <c r="I3" i="3"/>
  <c r="E30" i="3" l="1"/>
</calcChain>
</file>

<file path=xl/sharedStrings.xml><?xml version="1.0" encoding="utf-8"?>
<sst xmlns="http://schemas.openxmlformats.org/spreadsheetml/2006/main" count="81" uniqueCount="80">
  <si>
    <t>Start date</t>
  </si>
  <si>
    <t>End date</t>
  </si>
  <si>
    <t>Mvomero</t>
  </si>
  <si>
    <t>Kiteto</t>
  </si>
  <si>
    <t>Kongwa</t>
  </si>
  <si>
    <t>Notable Deliverables /Results</t>
  </si>
  <si>
    <t>Timeline 
Start date</t>
  </si>
  <si>
    <t>Timeline 
End date</t>
  </si>
  <si>
    <t>Description/Sub-Activity</t>
  </si>
  <si>
    <t>Babati</t>
  </si>
  <si>
    <t>Districts</t>
  </si>
  <si>
    <t>Kilosa</t>
  </si>
  <si>
    <t>Kilombero</t>
  </si>
  <si>
    <t>Irringa</t>
  </si>
  <si>
    <t>Project Indicator to which activity contributes</t>
  </si>
  <si>
    <t>Main activity (from Proposal</t>
  </si>
  <si>
    <t>1. Esatablishing baseline conditions</t>
  </si>
  <si>
    <t>2a. Promoting better crops</t>
  </si>
  <si>
    <t>2a.1</t>
  </si>
  <si>
    <t>2a.2</t>
  </si>
  <si>
    <t>2b. Seed delivery</t>
  </si>
  <si>
    <t>2b.1</t>
  </si>
  <si>
    <t>2b.2</t>
  </si>
  <si>
    <t>3. Scaling better management technologies</t>
  </si>
  <si>
    <t>4. Conserving natural resources</t>
  </si>
  <si>
    <t>5. Imroving household nutrition</t>
  </si>
  <si>
    <t>6. Reducing food waste and spoilage</t>
  </si>
  <si>
    <t>7. Community empowerment</t>
  </si>
  <si>
    <t>Responsible person(s)/Institution</t>
  </si>
  <si>
    <t>Budget for Maize Based Systems</t>
  </si>
  <si>
    <t>Activity schedule: 2014-15</t>
  </si>
  <si>
    <t>Categories</t>
  </si>
  <si>
    <t>Budget Item/Activity</t>
  </si>
  <si>
    <t>CIMMYT</t>
  </si>
  <si>
    <t>IITA</t>
  </si>
  <si>
    <t>CIAT</t>
  </si>
  <si>
    <t>ICRAF</t>
  </si>
  <si>
    <t>ICRISAT</t>
  </si>
  <si>
    <t>ARI-Hombolo</t>
  </si>
  <si>
    <t>Totals</t>
  </si>
  <si>
    <t>Oct-Dec 2014</t>
  </si>
  <si>
    <t>Jan-Mar 2015</t>
  </si>
  <si>
    <t>Apr-Jun 2015</t>
  </si>
  <si>
    <t>Jul-Sep 2015</t>
  </si>
  <si>
    <t>Personnel</t>
  </si>
  <si>
    <t>Staff time</t>
  </si>
  <si>
    <t>Varieties</t>
  </si>
  <si>
    <t>Seed supply (CIMMYT =20000, ICRISAT=10000)</t>
  </si>
  <si>
    <t>Seed multiplication (CIMMYT = 10000, ICRISAT = 5000)</t>
  </si>
  <si>
    <t>Coordination with seed suppliers &amp; management of activities)</t>
  </si>
  <si>
    <t>Planting (labor charges)</t>
  </si>
  <si>
    <t>Fertilizers</t>
  </si>
  <si>
    <t>Promotion-field days, agricultural shows, technical information, radio?</t>
  </si>
  <si>
    <t>Harvesting</t>
  </si>
  <si>
    <t>Seed Systems</t>
  </si>
  <si>
    <t>Training Agrodealers</t>
  </si>
  <si>
    <t>Training SME-Community seed production, handling, processing, storage</t>
  </si>
  <si>
    <t>Agronomic Practices</t>
  </si>
  <si>
    <t>Good Agronomic practices</t>
  </si>
  <si>
    <t>Packaging information</t>
  </si>
  <si>
    <t>Water Management</t>
  </si>
  <si>
    <t>Water Conservation</t>
  </si>
  <si>
    <t>Soil &amp; Fertility Management</t>
  </si>
  <si>
    <t>Soil &amp; fertility Management</t>
  </si>
  <si>
    <t>Facilitation</t>
  </si>
  <si>
    <t>Transport (4x4) vehicle</t>
  </si>
  <si>
    <t>Fuel</t>
  </si>
  <si>
    <t>International travel</t>
  </si>
  <si>
    <t>Local travel</t>
  </si>
  <si>
    <t>Communications</t>
  </si>
  <si>
    <t>Supplies</t>
  </si>
  <si>
    <t>Meetings</t>
  </si>
  <si>
    <t>Total</t>
  </si>
  <si>
    <t>Add 15% Overhead</t>
  </si>
  <si>
    <t xml:space="preserve">Grand Total </t>
  </si>
  <si>
    <t>Summary Notes</t>
  </si>
  <si>
    <t>CIAT budget is for two scientists-Kizito and Kihara (Kihara will also interface with Uzokwe</t>
  </si>
  <si>
    <t xml:space="preserve">ICRAF since they will work on soil fertility will interface with SWAI </t>
  </si>
  <si>
    <t>Input supplies, field days and key activities should be centrally coordinated and resources have been placed under CIMMYT for easy coordination</t>
  </si>
  <si>
    <t>Vehicle--purchase of vehicle to assist in transportation since this work will require extensive travel and will be better if it is done also along with coordiation for smooth dispatch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</si>
</sst>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9C65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8">
    <xf numFmtId="0" fontId="0" fillId="0" borderId="0" xfId="0"/>
    <xf numFmtId="0" fontId="0" fillId="0" borderId="1" xfId="0" applyBorder="1"/>
    <xf numFmtId="0" fontId="3" fillId="0" borderId="1" xfId="0" applyFont="1" applyFill="1" applyBorder="1" applyAlignment="1">
      <alignment horizontal="left" vertical="center"/>
    </xf>
    <xf numFmtId="0" fontId="0" fillId="0" borderId="1" xfId="0" applyFont="1" applyBorder="1"/>
    <xf numFmtId="17" fontId="4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7" fontId="4" fillId="0" borderId="1" xfId="0" applyNumberFormat="1" applyFont="1" applyFill="1" applyBorder="1" applyAlignment="1"/>
    <xf numFmtId="0" fontId="4" fillId="0" borderId="1" xfId="0" applyFont="1" applyFill="1" applyBorder="1" applyAlignment="1">
      <alignment wrapText="1"/>
    </xf>
    <xf numFmtId="0" fontId="2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quotePrefix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8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6" fillId="0" borderId="2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7" fontId="4" fillId="3" borderId="1" xfId="0" applyNumberFormat="1" applyFont="1" applyFill="1" applyBorder="1" applyAlignment="1"/>
    <xf numFmtId="0" fontId="4" fillId="3" borderId="1" xfId="0" applyFont="1" applyFill="1" applyBorder="1" applyAlignment="1"/>
    <xf numFmtId="0" fontId="0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1" applyBorder="1"/>
    <xf numFmtId="0" fontId="1" fillId="2" borderId="1" xfId="1" applyBorder="1" applyAlignment="1"/>
    <xf numFmtId="0" fontId="1" fillId="2" borderId="1" xfId="1" applyBorder="1" applyAlignment="1">
      <alignment vertical="top" wrapText="1"/>
    </xf>
    <xf numFmtId="0" fontId="1" fillId="2" borderId="1" xfId="1" applyBorder="1" applyAlignment="1">
      <alignment horizontal="center" vertical="center" wrapText="1"/>
    </xf>
    <xf numFmtId="3" fontId="1" fillId="2" borderId="1" xfId="1" applyNumberFormat="1" applyBorder="1" applyAlignment="1">
      <alignment horizontal="center" vertical="center" wrapText="1"/>
    </xf>
    <xf numFmtId="0" fontId="10" fillId="2" borderId="1" xfId="1" applyFont="1" applyBorder="1"/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5" borderId="1" xfId="0" applyFont="1" applyFill="1" applyBorder="1"/>
    <xf numFmtId="0" fontId="4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/>
    <xf numFmtId="0" fontId="0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textRotation="45" wrapText="1"/>
    </xf>
    <xf numFmtId="0" fontId="9" fillId="4" borderId="1" xfId="0" applyFont="1" applyFill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/>
    <xf numFmtId="0" fontId="0" fillId="0" borderId="5" xfId="0" applyFill="1" applyBorder="1"/>
    <xf numFmtId="0" fontId="0" fillId="0" borderId="0" xfId="0" applyBorder="1"/>
    <xf numFmtId="0" fontId="0" fillId="0" borderId="0" xfId="0" applyFill="1" applyBorder="1"/>
    <xf numFmtId="0" fontId="0" fillId="0" borderId="1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7" fontId="4" fillId="0" borderId="1" xfId="0" applyNumberFormat="1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17" fontId="4" fillId="0" borderId="6" xfId="0" applyNumberFormat="1" applyFont="1" applyFill="1" applyBorder="1" applyAlignment="1">
      <alignment horizontal="left" vertical="top"/>
    </xf>
    <xf numFmtId="0" fontId="0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17" fontId="4" fillId="0" borderId="4" xfId="0" applyNumberFormat="1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6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/>
    </xf>
    <xf numFmtId="17" fontId="4" fillId="0" borderId="8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7" fontId="4" fillId="0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17" fontId="4" fillId="0" borderId="9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9" xfId="0" applyFont="1" applyBorder="1"/>
    <xf numFmtId="0" fontId="2" fillId="0" borderId="1" xfId="0" applyFont="1" applyBorder="1" applyAlignment="1">
      <alignment vertical="center" wrapText="1"/>
    </xf>
    <xf numFmtId="0" fontId="0" fillId="3" borderId="1" xfId="0" applyFill="1" applyBorder="1"/>
    <xf numFmtId="0" fontId="0" fillId="7" borderId="1" xfId="0" applyFill="1" applyBorder="1"/>
    <xf numFmtId="0" fontId="3" fillId="0" borderId="1" xfId="0" applyFont="1" applyBorder="1"/>
    <xf numFmtId="3" fontId="0" fillId="0" borderId="1" xfId="0" applyNumberFormat="1" applyBorder="1"/>
    <xf numFmtId="0" fontId="2" fillId="8" borderId="1" xfId="0" applyFont="1" applyFill="1" applyBorder="1"/>
    <xf numFmtId="0" fontId="0" fillId="0" borderId="9" xfId="0" applyBorder="1"/>
    <xf numFmtId="0" fontId="2" fillId="0" borderId="1" xfId="0" applyFont="1" applyFill="1" applyBorder="1"/>
    <xf numFmtId="0" fontId="2" fillId="9" borderId="1" xfId="0" applyFont="1" applyFill="1" applyBorder="1"/>
    <xf numFmtId="0" fontId="4" fillId="6" borderId="2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9" fillId="4" borderId="2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5" borderId="10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/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9" fillId="4" borderId="4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0"/>
  <sheetViews>
    <sheetView tabSelected="1" topLeftCell="F1" zoomScale="80" zoomScaleNormal="80" zoomScaleSheetLayoutView="115" workbookViewId="0">
      <selection activeCell="E2" sqref="E2"/>
    </sheetView>
  </sheetViews>
  <sheetFormatPr defaultRowHeight="15" x14ac:dyDescent="0.25"/>
  <cols>
    <col min="1" max="1" width="31.28515625" style="3" customWidth="1"/>
    <col min="2" max="2" width="39.42578125" style="3" customWidth="1"/>
    <col min="3" max="3" width="9.85546875" style="3" customWidth="1"/>
    <col min="4" max="4" width="12.7109375" style="3" customWidth="1"/>
    <col min="5" max="5" width="32.85546875" style="3" customWidth="1"/>
    <col min="6" max="6" width="30.85546875" style="3" customWidth="1"/>
    <col min="7" max="7" width="40.42578125" style="3" customWidth="1"/>
    <col min="8" max="8" width="8.85546875" style="3" customWidth="1"/>
    <col min="9" max="9" width="7.5703125" style="3" customWidth="1"/>
    <col min="10" max="10" width="7" style="3" customWidth="1"/>
    <col min="11" max="13" width="8.140625" style="3" customWidth="1"/>
    <col min="14" max="14" width="9.140625" style="3" customWidth="1"/>
    <col min="15" max="55" width="9.140625" style="74" customWidth="1"/>
  </cols>
  <sheetData>
    <row r="1" spans="1:56" s="1" customFormat="1" ht="15" customHeight="1" x14ac:dyDescent="0.25">
      <c r="A1" s="149" t="s">
        <v>15</v>
      </c>
      <c r="B1" s="149" t="s">
        <v>8</v>
      </c>
      <c r="C1" s="49" t="s">
        <v>6</v>
      </c>
      <c r="D1" s="49" t="s">
        <v>7</v>
      </c>
      <c r="E1" s="50" t="s">
        <v>5</v>
      </c>
      <c r="F1" s="50" t="s">
        <v>28</v>
      </c>
      <c r="G1" s="50" t="s">
        <v>14</v>
      </c>
      <c r="H1" s="151" t="s">
        <v>10</v>
      </c>
      <c r="I1" s="152"/>
      <c r="J1" s="152"/>
      <c r="K1" s="152"/>
      <c r="L1" s="152"/>
      <c r="M1" s="152"/>
      <c r="N1" s="153"/>
      <c r="O1" s="153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2"/>
    </row>
    <row r="2" spans="1:56" ht="55.5" customHeight="1" x14ac:dyDescent="0.25">
      <c r="A2" s="164"/>
      <c r="B2" s="150"/>
      <c r="C2" s="69" t="s">
        <v>0</v>
      </c>
      <c r="D2" s="69" t="s">
        <v>1</v>
      </c>
      <c r="E2" s="50"/>
      <c r="F2" s="50"/>
      <c r="G2" s="50"/>
      <c r="H2" s="68" t="s">
        <v>2</v>
      </c>
      <c r="I2" s="68" t="s">
        <v>3</v>
      </c>
      <c r="J2" s="68" t="s">
        <v>4</v>
      </c>
      <c r="K2" s="68" t="s">
        <v>9</v>
      </c>
      <c r="L2" s="68" t="s">
        <v>12</v>
      </c>
      <c r="M2" s="68" t="s">
        <v>13</v>
      </c>
      <c r="N2" s="68" t="s">
        <v>11</v>
      </c>
    </row>
    <row r="3" spans="1:56" s="1" customFormat="1" ht="23.25" customHeight="1" x14ac:dyDescent="0.25">
      <c r="A3" s="154" t="s">
        <v>16</v>
      </c>
      <c r="B3" s="33">
        <v>1.1000000000000001</v>
      </c>
      <c r="C3" s="79"/>
      <c r="D3" s="79"/>
      <c r="E3" s="33"/>
      <c r="F3" s="33"/>
      <c r="G3" s="80"/>
      <c r="H3" s="53"/>
      <c r="I3" s="53"/>
      <c r="J3" s="53"/>
      <c r="K3" s="53"/>
      <c r="L3" s="53"/>
      <c r="M3" s="53"/>
      <c r="N3" s="53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2"/>
    </row>
    <row r="4" spans="1:56" s="1" customFormat="1" ht="22.5" customHeight="1" thickBot="1" x14ac:dyDescent="0.3">
      <c r="A4" s="155"/>
      <c r="B4" s="87">
        <v>1.2</v>
      </c>
      <c r="C4" s="88"/>
      <c r="D4" s="88"/>
      <c r="E4" s="87"/>
      <c r="F4" s="87"/>
      <c r="G4" s="89"/>
      <c r="H4" s="90"/>
      <c r="I4" s="90"/>
      <c r="J4" s="90"/>
      <c r="K4" s="90"/>
      <c r="L4" s="90"/>
      <c r="M4" s="90"/>
      <c r="N4" s="90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2"/>
    </row>
    <row r="5" spans="1:56" ht="20.25" customHeight="1" x14ac:dyDescent="0.25">
      <c r="A5" s="162" t="s">
        <v>17</v>
      </c>
      <c r="B5" s="121" t="s">
        <v>18</v>
      </c>
      <c r="C5" s="119"/>
      <c r="D5" s="119"/>
      <c r="E5" s="126"/>
      <c r="F5" s="125"/>
      <c r="G5" s="86"/>
      <c r="H5" s="127"/>
      <c r="I5" s="127"/>
      <c r="J5" s="127"/>
      <c r="K5" s="129"/>
      <c r="L5" s="128"/>
      <c r="M5" s="128"/>
      <c r="N5" s="127"/>
    </row>
    <row r="6" spans="1:56" s="1" customFormat="1" ht="17.25" customHeight="1" x14ac:dyDescent="0.25">
      <c r="A6" s="163"/>
      <c r="B6" s="33" t="s">
        <v>19</v>
      </c>
      <c r="C6" s="133"/>
      <c r="D6" s="96"/>
      <c r="E6" s="78"/>
      <c r="F6" s="78"/>
      <c r="G6" s="35"/>
      <c r="H6" s="53"/>
      <c r="I6" s="53"/>
      <c r="J6" s="53"/>
      <c r="K6" s="52"/>
      <c r="L6" s="51"/>
      <c r="M6" s="51"/>
      <c r="N6" s="53"/>
    </row>
    <row r="7" spans="1:56" x14ac:dyDescent="0.25">
      <c r="A7" s="154" t="s">
        <v>20</v>
      </c>
      <c r="B7" s="124" t="s">
        <v>21</v>
      </c>
      <c r="C7" s="119"/>
      <c r="D7" s="119"/>
      <c r="E7" s="123"/>
      <c r="F7" s="123"/>
      <c r="G7" s="122"/>
      <c r="H7" s="120"/>
      <c r="I7" s="120"/>
      <c r="J7" s="120"/>
      <c r="K7" s="120"/>
      <c r="L7" s="120"/>
      <c r="M7" s="120"/>
      <c r="N7" s="120"/>
    </row>
    <row r="8" spans="1:56" ht="15.75" customHeight="1" x14ac:dyDescent="0.25">
      <c r="A8" s="161"/>
      <c r="B8" s="33" t="s">
        <v>22</v>
      </c>
      <c r="C8" s="99"/>
      <c r="D8" s="99"/>
      <c r="E8" s="78"/>
      <c r="F8" s="78"/>
      <c r="G8" s="35"/>
      <c r="H8" s="53"/>
      <c r="I8" s="53"/>
      <c r="J8" s="53"/>
      <c r="K8" s="52"/>
      <c r="L8" s="51"/>
      <c r="M8" s="51"/>
      <c r="N8" s="53"/>
    </row>
    <row r="9" spans="1:56" ht="15.75" thickBot="1" x14ac:dyDescent="0.3">
      <c r="A9" s="155"/>
      <c r="B9" s="87"/>
      <c r="C9" s="101"/>
      <c r="D9" s="101"/>
      <c r="E9" s="102"/>
      <c r="F9" s="102"/>
      <c r="G9" s="98"/>
      <c r="H9" s="90"/>
      <c r="I9" s="90"/>
      <c r="J9" s="90"/>
      <c r="K9" s="94"/>
      <c r="L9" s="95"/>
      <c r="M9" s="95"/>
      <c r="N9" s="90"/>
    </row>
    <row r="10" spans="1:56" ht="21" customHeight="1" thickBot="1" x14ac:dyDescent="0.3">
      <c r="A10" s="154" t="s">
        <v>23</v>
      </c>
      <c r="B10" s="103">
        <v>3.1</v>
      </c>
      <c r="C10" s="104"/>
      <c r="D10" s="104"/>
      <c r="E10" s="105"/>
      <c r="F10" s="105"/>
      <c r="G10" s="106"/>
      <c r="H10" s="107"/>
      <c r="I10" s="107"/>
      <c r="J10" s="107"/>
      <c r="K10" s="108"/>
      <c r="L10" s="109"/>
      <c r="M10" s="109"/>
      <c r="N10" s="107"/>
    </row>
    <row r="11" spans="1:56" ht="20.25" customHeight="1" x14ac:dyDescent="0.25">
      <c r="A11" s="165"/>
      <c r="B11" s="92">
        <v>3.2</v>
      </c>
      <c r="C11" s="110"/>
      <c r="D11" s="110"/>
      <c r="E11" s="112"/>
      <c r="F11" s="112"/>
      <c r="G11" s="113"/>
      <c r="H11" s="93"/>
      <c r="I11" s="93"/>
      <c r="J11" s="93"/>
      <c r="K11" s="114"/>
      <c r="L11" s="113"/>
      <c r="M11" s="113"/>
      <c r="N11" s="93"/>
    </row>
    <row r="12" spans="1:56" x14ac:dyDescent="0.25">
      <c r="A12" s="161" t="s">
        <v>24</v>
      </c>
      <c r="B12" s="124">
        <v>4.0999999999999996</v>
      </c>
      <c r="C12" s="96"/>
      <c r="D12" s="96"/>
      <c r="E12" s="126"/>
      <c r="F12" s="126"/>
      <c r="G12" s="100"/>
      <c r="H12" s="120"/>
      <c r="I12" s="120"/>
      <c r="J12" s="120"/>
      <c r="K12" s="122"/>
      <c r="L12" s="122"/>
      <c r="M12" s="122"/>
      <c r="N12" s="111"/>
    </row>
    <row r="13" spans="1:56" x14ac:dyDescent="0.25">
      <c r="A13" s="161"/>
      <c r="B13" s="33">
        <v>4.2</v>
      </c>
      <c r="C13" s="99"/>
      <c r="D13" s="99"/>
      <c r="E13" s="78"/>
      <c r="F13" s="78"/>
      <c r="G13" s="100"/>
      <c r="H13" s="53"/>
      <c r="I13" s="53"/>
      <c r="J13" s="53"/>
      <c r="K13" s="51"/>
      <c r="L13" s="51"/>
      <c r="M13" s="51"/>
      <c r="N13" s="85"/>
    </row>
    <row r="14" spans="1:56" ht="15.75" thickBot="1" x14ac:dyDescent="0.3">
      <c r="A14" s="155"/>
      <c r="B14" s="87">
        <v>4.3</v>
      </c>
      <c r="C14" s="97"/>
      <c r="D14" s="101"/>
      <c r="E14" s="102"/>
      <c r="F14" s="102"/>
      <c r="G14" s="95"/>
      <c r="H14" s="90"/>
      <c r="I14" s="90"/>
      <c r="J14" s="90"/>
      <c r="K14" s="95"/>
      <c r="L14" s="95"/>
      <c r="M14" s="95"/>
      <c r="N14" s="115"/>
    </row>
    <row r="15" spans="1:56" ht="15.75" thickBot="1" x14ac:dyDescent="0.3">
      <c r="A15" s="161" t="s">
        <v>25</v>
      </c>
      <c r="B15" s="103">
        <v>5.0999999999999996</v>
      </c>
      <c r="C15" s="117"/>
      <c r="D15" s="104"/>
      <c r="E15" s="103"/>
      <c r="F15" s="103"/>
      <c r="G15" s="109"/>
      <c r="H15" s="107"/>
      <c r="I15" s="107"/>
      <c r="J15" s="107"/>
      <c r="K15" s="108"/>
      <c r="L15" s="109"/>
      <c r="M15" s="109"/>
      <c r="N15" s="118"/>
    </row>
    <row r="16" spans="1:56" x14ac:dyDescent="0.25">
      <c r="A16" s="166"/>
      <c r="B16" s="124">
        <v>5.2</v>
      </c>
      <c r="C16" s="91"/>
      <c r="D16" s="116"/>
      <c r="E16" s="124"/>
      <c r="F16" s="124"/>
      <c r="G16" s="77"/>
      <c r="H16" s="120"/>
      <c r="I16" s="120"/>
      <c r="J16" s="120"/>
      <c r="K16" s="130"/>
      <c r="L16" s="130"/>
      <c r="M16" s="130"/>
      <c r="N16" s="111"/>
    </row>
    <row r="17" spans="1:14" ht="23.1" customHeight="1" x14ac:dyDescent="0.25">
      <c r="A17" s="145" t="s">
        <v>26</v>
      </c>
      <c r="B17" s="33">
        <v>6.1</v>
      </c>
      <c r="C17" s="79"/>
      <c r="D17" s="83"/>
      <c r="E17" s="33"/>
      <c r="F17" s="33"/>
      <c r="G17" s="82"/>
      <c r="H17" s="53"/>
      <c r="I17" s="53"/>
      <c r="J17" s="53"/>
      <c r="K17" s="52"/>
      <c r="L17" s="52"/>
      <c r="M17" s="52"/>
      <c r="N17" s="85"/>
    </row>
    <row r="18" spans="1:14" x14ac:dyDescent="0.25">
      <c r="A18" s="146"/>
      <c r="B18" s="33">
        <v>6.2</v>
      </c>
      <c r="C18" s="79"/>
      <c r="D18" s="79"/>
      <c r="E18" s="33"/>
      <c r="F18" s="33"/>
      <c r="G18" s="80"/>
      <c r="H18" s="53"/>
      <c r="I18" s="53"/>
      <c r="J18" s="53"/>
      <c r="K18" s="52"/>
      <c r="L18" s="52"/>
      <c r="M18" s="52"/>
      <c r="N18" s="85"/>
    </row>
    <row r="19" spans="1:14" x14ac:dyDescent="0.25">
      <c r="A19" s="147" t="s">
        <v>27</v>
      </c>
      <c r="B19" s="84">
        <v>7.1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x14ac:dyDescent="0.25">
      <c r="A20" s="148"/>
      <c r="B20" s="33">
        <v>7.2</v>
      </c>
      <c r="C20" s="79"/>
      <c r="D20" s="79"/>
      <c r="E20" s="33"/>
      <c r="F20" s="33"/>
      <c r="G20" s="33"/>
      <c r="H20" s="81"/>
      <c r="I20" s="81"/>
      <c r="J20" s="81"/>
      <c r="K20" s="82"/>
      <c r="L20" s="82"/>
      <c r="M20" s="82"/>
      <c r="N20" s="81"/>
    </row>
    <row r="21" spans="1:14" x14ac:dyDescent="0.25">
      <c r="A21" s="146"/>
      <c r="B21" s="33">
        <v>7.3</v>
      </c>
      <c r="C21" s="79"/>
      <c r="D21" s="79"/>
      <c r="E21" s="33"/>
      <c r="F21" s="33"/>
      <c r="G21" s="33"/>
      <c r="H21" s="81"/>
      <c r="I21" s="81"/>
      <c r="J21" s="81"/>
      <c r="K21" s="82"/>
      <c r="L21" s="82"/>
      <c r="M21" s="82"/>
      <c r="N21" s="81"/>
    </row>
    <row r="22" spans="1:14" x14ac:dyDescent="0.25">
      <c r="A22" s="156"/>
      <c r="B22" s="13"/>
      <c r="C22" s="4"/>
      <c r="D22" s="7"/>
      <c r="E22" s="8"/>
      <c r="F22" s="8"/>
      <c r="G22" s="5"/>
      <c r="H22" s="12"/>
      <c r="I22" s="12"/>
      <c r="J22" s="12"/>
      <c r="K22" s="12"/>
      <c r="L22" s="53"/>
      <c r="M22" s="53"/>
      <c r="N22" s="53"/>
    </row>
    <row r="23" spans="1:14" x14ac:dyDescent="0.25">
      <c r="A23" s="159"/>
      <c r="B23" s="13"/>
      <c r="C23" s="7"/>
      <c r="D23" s="7"/>
      <c r="E23" s="8"/>
      <c r="F23" s="8"/>
      <c r="G23" s="5"/>
      <c r="H23" s="12"/>
      <c r="I23" s="12"/>
      <c r="J23" s="12"/>
      <c r="K23" s="12"/>
      <c r="L23" s="53"/>
      <c r="M23" s="53"/>
      <c r="N23" s="53"/>
    </row>
    <row r="24" spans="1:14" x14ac:dyDescent="0.25">
      <c r="A24" s="160"/>
      <c r="B24" s="40"/>
      <c r="C24" s="7"/>
      <c r="D24" s="7"/>
      <c r="E24" s="8"/>
      <c r="F24" s="8"/>
      <c r="G24" s="5"/>
      <c r="H24" s="12"/>
      <c r="I24" s="12"/>
      <c r="J24" s="12"/>
      <c r="K24" s="12"/>
      <c r="L24" s="53"/>
      <c r="M24" s="53"/>
      <c r="N24" s="53"/>
    </row>
    <row r="25" spans="1:14" x14ac:dyDescent="0.25">
      <c r="A25" s="41"/>
      <c r="B25" s="8"/>
      <c r="C25" s="7"/>
      <c r="D25" s="7"/>
      <c r="E25" s="8"/>
      <c r="F25" s="8"/>
      <c r="G25" s="5"/>
      <c r="H25" s="39"/>
      <c r="I25" s="39"/>
      <c r="J25" s="39"/>
      <c r="K25" s="39"/>
      <c r="L25" s="53"/>
      <c r="M25" s="53"/>
      <c r="N25" s="53"/>
    </row>
    <row r="26" spans="1:14" ht="30" customHeight="1" x14ac:dyDescent="0.25">
      <c r="A26" s="33"/>
      <c r="B26" s="33"/>
      <c r="C26" s="4"/>
      <c r="D26" s="4"/>
      <c r="E26" s="36"/>
      <c r="F26" s="48"/>
      <c r="G26" s="11"/>
      <c r="H26" s="70"/>
      <c r="I26" s="70"/>
      <c r="J26" s="70"/>
      <c r="K26" s="70"/>
      <c r="L26" s="70"/>
      <c r="M26" s="70"/>
      <c r="N26" s="70"/>
    </row>
    <row r="27" spans="1:14" x14ac:dyDescent="0.25">
      <c r="A27" s="33"/>
      <c r="B27" s="33"/>
      <c r="C27" s="4"/>
      <c r="D27" s="4"/>
      <c r="E27" s="36"/>
      <c r="F27" s="48"/>
      <c r="G27" s="11"/>
      <c r="H27" s="53"/>
      <c r="I27" s="53"/>
      <c r="J27" s="53"/>
      <c r="K27" s="52"/>
      <c r="L27" s="52"/>
      <c r="M27" s="52"/>
      <c r="N27" s="53"/>
    </row>
    <row r="28" spans="1:14" x14ac:dyDescent="0.25">
      <c r="A28" s="33"/>
      <c r="B28" s="33"/>
      <c r="C28" s="4"/>
      <c r="D28" s="4"/>
      <c r="G28" s="5"/>
      <c r="H28" s="53"/>
      <c r="I28" s="53"/>
      <c r="J28" s="53"/>
      <c r="K28" s="53"/>
      <c r="L28" s="53"/>
      <c r="M28" s="53"/>
      <c r="N28" s="53"/>
    </row>
    <row r="29" spans="1:14" x14ac:dyDescent="0.25">
      <c r="A29" s="33"/>
      <c r="B29" s="33"/>
      <c r="C29" s="6"/>
      <c r="D29" s="6"/>
      <c r="E29" s="36"/>
      <c r="F29" s="48"/>
      <c r="G29" s="10"/>
      <c r="H29" s="53"/>
      <c r="I29" s="53"/>
      <c r="J29" s="53"/>
      <c r="K29" s="53"/>
      <c r="L29" s="53"/>
      <c r="M29" s="53"/>
      <c r="N29" s="53"/>
    </row>
    <row r="30" spans="1:14" ht="30.75" customHeight="1" x14ac:dyDescent="0.25">
      <c r="A30" s="33"/>
      <c r="B30" s="156"/>
      <c r="C30" s="4"/>
      <c r="D30" s="6"/>
      <c r="E30" s="36"/>
      <c r="F30" s="48"/>
      <c r="G30" s="11"/>
      <c r="H30" s="53"/>
      <c r="I30" s="53"/>
      <c r="J30" s="53"/>
      <c r="K30" s="52"/>
      <c r="L30" s="52"/>
      <c r="M30" s="52"/>
      <c r="N30" s="53"/>
    </row>
    <row r="31" spans="1:14" x14ac:dyDescent="0.25">
      <c r="B31" s="157"/>
      <c r="C31" s="26"/>
      <c r="D31" s="26"/>
      <c r="E31" s="36"/>
      <c r="F31" s="48"/>
      <c r="G31" s="2"/>
      <c r="H31" s="53"/>
      <c r="I31" s="53"/>
      <c r="J31" s="53"/>
      <c r="K31" s="53"/>
      <c r="L31" s="53"/>
      <c r="M31" s="53"/>
      <c r="N31" s="53"/>
    </row>
    <row r="32" spans="1:14" ht="27" customHeight="1" x14ac:dyDescent="0.25">
      <c r="A32" s="33"/>
      <c r="B32" s="158"/>
      <c r="C32" s="26"/>
      <c r="D32" s="26"/>
      <c r="E32" s="36"/>
      <c r="F32" s="48"/>
      <c r="G32" s="11"/>
      <c r="H32" s="53"/>
      <c r="I32" s="53"/>
      <c r="J32" s="53"/>
      <c r="K32" s="53"/>
      <c r="L32" s="53"/>
      <c r="M32" s="53"/>
      <c r="N32" s="53"/>
    </row>
    <row r="33" spans="1:56" x14ac:dyDescent="0.25">
      <c r="A33" s="33"/>
      <c r="B33" s="33"/>
      <c r="C33" s="26"/>
      <c r="D33" s="26"/>
      <c r="E33" s="36"/>
      <c r="F33" s="48"/>
      <c r="G33" s="2"/>
      <c r="H33" s="53"/>
      <c r="I33" s="53"/>
      <c r="J33" s="53"/>
      <c r="K33" s="53"/>
      <c r="L33" s="53"/>
      <c r="M33" s="53"/>
      <c r="N33" s="53"/>
    </row>
    <row r="34" spans="1:56" ht="30.75" customHeight="1" x14ac:dyDescent="0.25">
      <c r="A34" s="33"/>
      <c r="B34" s="33"/>
      <c r="C34" s="26"/>
      <c r="D34" s="26"/>
      <c r="E34" s="33"/>
      <c r="F34" s="33"/>
      <c r="G34" s="2"/>
      <c r="H34" s="53"/>
      <c r="I34" s="53"/>
      <c r="J34" s="53"/>
      <c r="K34" s="52"/>
      <c r="L34" s="52"/>
      <c r="M34" s="52"/>
      <c r="N34" s="53"/>
    </row>
    <row r="35" spans="1:56" x14ac:dyDescent="0.25">
      <c r="A35" s="33"/>
      <c r="B35" s="33"/>
      <c r="C35" s="26"/>
      <c r="D35" s="26"/>
      <c r="E35" s="36"/>
      <c r="F35" s="48"/>
      <c r="G35" s="5"/>
      <c r="H35" s="53"/>
      <c r="I35" s="53"/>
      <c r="J35" s="53"/>
      <c r="K35" s="52"/>
      <c r="L35" s="52"/>
      <c r="M35" s="52"/>
      <c r="N35" s="53"/>
    </row>
    <row r="36" spans="1:56" x14ac:dyDescent="0.25">
      <c r="A36" s="33"/>
      <c r="B36" s="33"/>
      <c r="C36" s="26"/>
      <c r="D36" s="26"/>
      <c r="E36" s="33"/>
      <c r="F36" s="33"/>
      <c r="G36" s="43"/>
      <c r="H36" s="53"/>
      <c r="I36" s="53"/>
      <c r="J36" s="53"/>
      <c r="K36" s="52"/>
      <c r="L36" s="52"/>
      <c r="M36" s="52"/>
      <c r="N36" s="53"/>
    </row>
    <row r="37" spans="1:56" x14ac:dyDescent="0.25">
      <c r="A37" s="33"/>
      <c r="B37" s="33"/>
      <c r="C37" s="26"/>
      <c r="D37" s="26"/>
      <c r="E37" s="40"/>
      <c r="F37" s="40"/>
      <c r="G37" s="43"/>
      <c r="H37" s="53"/>
      <c r="I37" s="53"/>
      <c r="J37" s="53"/>
      <c r="K37" s="52"/>
      <c r="L37" s="52"/>
      <c r="M37" s="52"/>
    </row>
    <row r="38" spans="1:56" x14ac:dyDescent="0.25">
      <c r="A38" s="33"/>
      <c r="B38" s="33"/>
      <c r="C38" s="7"/>
      <c r="D38" s="26"/>
      <c r="E38" s="40"/>
      <c r="F38" s="40"/>
      <c r="G38" s="41"/>
      <c r="H38" s="53"/>
      <c r="I38" s="53"/>
      <c r="J38" s="53"/>
      <c r="K38" s="52"/>
      <c r="L38" s="52"/>
      <c r="M38" s="52"/>
    </row>
    <row r="39" spans="1:56" x14ac:dyDescent="0.25">
      <c r="A39" s="33"/>
      <c r="B39" s="33"/>
      <c r="C39" s="26"/>
      <c r="D39" s="26"/>
      <c r="E39" s="8"/>
      <c r="F39" s="8"/>
      <c r="G39" s="42"/>
      <c r="H39" s="76"/>
      <c r="I39" s="76"/>
      <c r="J39" s="76"/>
      <c r="K39" s="76"/>
      <c r="L39" s="76"/>
      <c r="M39" s="76"/>
    </row>
    <row r="40" spans="1:56" x14ac:dyDescent="0.25">
      <c r="A40" s="33"/>
      <c r="B40" s="40"/>
      <c r="C40" s="7"/>
      <c r="D40" s="26"/>
      <c r="E40" s="36"/>
      <c r="F40" s="48"/>
      <c r="G40" s="43"/>
      <c r="H40" s="76"/>
      <c r="I40" s="76"/>
      <c r="J40" s="76"/>
      <c r="K40" s="76"/>
      <c r="L40" s="76"/>
      <c r="M40" s="76"/>
    </row>
    <row r="41" spans="1:56" s="1" customFormat="1" ht="21.75" customHeight="1" x14ac:dyDescent="0.25">
      <c r="A41" s="33"/>
      <c r="B41" s="3"/>
      <c r="C41" s="26"/>
      <c r="D41" s="26"/>
      <c r="E41" s="26"/>
      <c r="F41" s="26"/>
      <c r="H41" s="35"/>
      <c r="I41" s="35"/>
      <c r="J41" s="35"/>
      <c r="K41" s="34"/>
      <c r="L41" s="47"/>
      <c r="M41" s="47"/>
      <c r="N41" s="3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2"/>
    </row>
    <row r="42" spans="1:56" s="1" customFormat="1" ht="22.5" customHeight="1" x14ac:dyDescent="0.3">
      <c r="A42" s="59"/>
      <c r="B42" s="54"/>
      <c r="C42" s="55"/>
      <c r="D42" s="55"/>
      <c r="E42" s="55"/>
      <c r="F42" s="55"/>
      <c r="G42" s="56"/>
      <c r="H42" s="57"/>
      <c r="I42" s="57"/>
      <c r="J42" s="57"/>
      <c r="K42" s="58"/>
      <c r="L42" s="58"/>
      <c r="M42" s="58"/>
      <c r="N42" s="5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2"/>
    </row>
    <row r="43" spans="1:56" s="1" customFormat="1" x14ac:dyDescent="0.25">
      <c r="A43" s="27"/>
      <c r="B43" s="19"/>
      <c r="C43" s="7"/>
      <c r="D43" s="7"/>
      <c r="E43" s="26"/>
      <c r="F43" s="131"/>
      <c r="G43" s="37"/>
      <c r="H43" s="35"/>
      <c r="I43" s="35"/>
      <c r="J43" s="35"/>
      <c r="K43" s="34"/>
      <c r="L43" s="47"/>
      <c r="M43" s="47"/>
      <c r="N43" s="35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2"/>
    </row>
    <row r="44" spans="1:56" s="46" customFormat="1" x14ac:dyDescent="0.25">
      <c r="A44" s="28"/>
      <c r="B44" s="28"/>
      <c r="C44" s="29"/>
      <c r="D44" s="29"/>
      <c r="E44" s="30"/>
      <c r="F44" s="30"/>
      <c r="G44" s="60"/>
      <c r="H44" s="31"/>
      <c r="I44" s="31"/>
      <c r="J44" s="31"/>
      <c r="K44" s="32"/>
      <c r="L44" s="32"/>
      <c r="M44" s="32"/>
      <c r="N44" s="31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3"/>
    </row>
    <row r="45" spans="1:56" s="46" customFormat="1" x14ac:dyDescent="0.25">
      <c r="A45" s="44"/>
      <c r="B45" s="44"/>
      <c r="C45" s="7"/>
      <c r="D45" s="7"/>
      <c r="E45" s="26"/>
      <c r="F45" s="132"/>
      <c r="G45" s="38"/>
      <c r="H45" s="45"/>
      <c r="I45" s="45"/>
      <c r="J45" s="45"/>
      <c r="K45" s="34"/>
      <c r="L45" s="47"/>
      <c r="M45" s="47"/>
      <c r="N45" s="4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3"/>
    </row>
    <row r="46" spans="1:56" ht="30" customHeight="1" x14ac:dyDescent="0.25">
      <c r="A46" s="33"/>
      <c r="B46" s="33"/>
      <c r="C46" s="4"/>
      <c r="D46" s="4"/>
      <c r="E46" s="36"/>
      <c r="F46" s="48"/>
      <c r="G46" s="11"/>
      <c r="H46" s="53"/>
      <c r="I46" s="53"/>
      <c r="J46" s="53"/>
      <c r="K46" s="53"/>
      <c r="L46" s="53"/>
      <c r="M46" s="53"/>
      <c r="N46" s="53"/>
    </row>
    <row r="47" spans="1:56" x14ac:dyDescent="0.25">
      <c r="A47" s="33"/>
      <c r="B47" s="33"/>
      <c r="C47" s="4"/>
      <c r="D47" s="4"/>
      <c r="G47" s="5"/>
      <c r="H47" s="76"/>
      <c r="I47" s="76"/>
      <c r="J47" s="76"/>
      <c r="K47" s="76"/>
      <c r="L47" s="76"/>
      <c r="M47" s="76"/>
      <c r="N47" s="76"/>
    </row>
    <row r="48" spans="1:56" x14ac:dyDescent="0.25">
      <c r="A48" s="33"/>
      <c r="B48" s="33"/>
      <c r="C48" s="6"/>
      <c r="D48" s="6"/>
      <c r="E48" s="36"/>
      <c r="F48" s="48"/>
      <c r="G48" s="10"/>
      <c r="H48" s="76"/>
      <c r="I48" s="76"/>
      <c r="J48" s="76"/>
      <c r="K48" s="76"/>
      <c r="L48" s="76"/>
      <c r="M48" s="76"/>
      <c r="N48" s="76"/>
    </row>
    <row r="49" spans="1:56" x14ac:dyDescent="0.25">
      <c r="A49" s="33"/>
      <c r="B49" s="33"/>
      <c r="C49" s="26"/>
      <c r="D49" s="26"/>
      <c r="E49" s="36"/>
      <c r="F49" s="48"/>
      <c r="G49" s="2"/>
      <c r="H49" s="76"/>
      <c r="I49" s="76"/>
      <c r="J49" s="76"/>
      <c r="K49" s="76"/>
      <c r="L49" s="76"/>
      <c r="M49" s="76"/>
      <c r="N49" s="76"/>
    </row>
    <row r="50" spans="1:56" ht="30.75" customHeight="1" x14ac:dyDescent="0.25">
      <c r="A50" s="33"/>
      <c r="B50" s="33"/>
      <c r="C50" s="26"/>
      <c r="D50" s="26"/>
      <c r="E50" s="33"/>
      <c r="F50" s="33"/>
      <c r="G50" s="2"/>
      <c r="H50" s="76"/>
      <c r="I50" s="76"/>
      <c r="J50" s="76"/>
      <c r="K50" s="76"/>
      <c r="L50" s="76"/>
      <c r="M50" s="76"/>
      <c r="N50" s="76"/>
    </row>
    <row r="51" spans="1:56" x14ac:dyDescent="0.25">
      <c r="A51" s="33"/>
      <c r="B51" s="33"/>
      <c r="C51" s="26"/>
      <c r="D51" s="26"/>
      <c r="E51" s="36"/>
      <c r="F51" s="48"/>
      <c r="G51" s="5"/>
      <c r="H51" s="76"/>
      <c r="I51" s="76"/>
      <c r="J51" s="76"/>
      <c r="K51" s="76"/>
      <c r="L51" s="76"/>
      <c r="M51" s="76"/>
      <c r="N51" s="76"/>
    </row>
    <row r="52" spans="1:56" x14ac:dyDescent="0.25">
      <c r="A52" s="33"/>
      <c r="B52" s="33"/>
      <c r="C52" s="26"/>
      <c r="D52" s="26"/>
      <c r="E52" s="33"/>
      <c r="F52" s="33"/>
      <c r="G52" s="43"/>
      <c r="H52" s="76"/>
      <c r="I52" s="76"/>
      <c r="J52" s="76"/>
      <c r="K52" s="76"/>
      <c r="L52" s="76"/>
      <c r="M52" s="76"/>
      <c r="N52" s="76"/>
    </row>
    <row r="53" spans="1:56" x14ac:dyDescent="0.25">
      <c r="A53" s="33"/>
      <c r="B53" s="33"/>
      <c r="C53" s="26"/>
      <c r="D53" s="26"/>
      <c r="E53" s="40"/>
      <c r="F53" s="40"/>
      <c r="G53" s="43"/>
      <c r="H53" s="76"/>
      <c r="I53" s="76"/>
      <c r="J53" s="76"/>
      <c r="K53" s="76"/>
      <c r="L53" s="76"/>
      <c r="M53" s="76"/>
      <c r="N53" s="76"/>
    </row>
    <row r="54" spans="1:56" x14ac:dyDescent="0.25">
      <c r="A54" s="33"/>
      <c r="B54" s="33"/>
      <c r="C54" s="26"/>
      <c r="D54" s="26"/>
      <c r="E54" s="8"/>
      <c r="F54" s="8"/>
      <c r="G54" s="42"/>
      <c r="H54" s="76"/>
      <c r="I54" s="76"/>
      <c r="J54" s="76"/>
      <c r="K54" s="76"/>
      <c r="L54" s="76"/>
      <c r="M54" s="76"/>
      <c r="N54" s="76"/>
    </row>
    <row r="55" spans="1:56" x14ac:dyDescent="0.25">
      <c r="A55" s="33"/>
      <c r="B55" s="40"/>
      <c r="C55" s="7"/>
      <c r="D55" s="26"/>
      <c r="E55" s="36"/>
      <c r="F55" s="48"/>
      <c r="G55" s="43"/>
      <c r="H55" s="71"/>
      <c r="I55" s="71"/>
      <c r="J55" s="71"/>
      <c r="K55" s="71"/>
      <c r="L55" s="71"/>
      <c r="M55" s="71"/>
      <c r="N55" s="71"/>
    </row>
    <row r="56" spans="1:56" s="1" customFormat="1" ht="15.75" x14ac:dyDescent="0.25">
      <c r="A56" s="23"/>
      <c r="B56" s="24"/>
      <c r="C56" s="26"/>
      <c r="D56" s="26"/>
      <c r="E56" s="22"/>
      <c r="F56" s="22"/>
      <c r="G56" s="48"/>
      <c r="H56" s="61"/>
      <c r="I56" s="61"/>
      <c r="J56" s="61"/>
      <c r="K56" s="47"/>
      <c r="L56" s="47"/>
      <c r="M56" s="47"/>
      <c r="N56" s="61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2"/>
    </row>
    <row r="57" spans="1:56" s="1" customFormat="1" ht="15.75" customHeight="1" x14ac:dyDescent="0.25">
      <c r="A57" s="62"/>
      <c r="B57" s="63"/>
      <c r="C57" s="64"/>
      <c r="D57" s="64"/>
      <c r="E57" s="64"/>
      <c r="F57" s="64"/>
      <c r="G57" s="65"/>
      <c r="H57" s="66"/>
      <c r="I57" s="66"/>
      <c r="J57" s="66"/>
      <c r="K57" s="67"/>
      <c r="L57" s="67"/>
      <c r="M57" s="67"/>
      <c r="N57" s="66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2"/>
    </row>
    <row r="58" spans="1:56" x14ac:dyDescent="0.25">
      <c r="A58" s="18"/>
      <c r="B58" s="40"/>
      <c r="C58" s="7"/>
      <c r="D58" s="7"/>
      <c r="E58" s="8"/>
      <c r="F58" s="8"/>
      <c r="G58" s="43"/>
      <c r="H58" s="15"/>
      <c r="I58" s="15"/>
      <c r="J58" s="15"/>
      <c r="K58" s="14"/>
      <c r="L58" s="52"/>
      <c r="M58" s="52"/>
      <c r="N58" s="53"/>
    </row>
    <row r="59" spans="1:56" s="1" customFormat="1" ht="15.75" x14ac:dyDescent="0.25">
      <c r="A59" s="20"/>
      <c r="B59" s="40"/>
      <c r="C59" s="7"/>
      <c r="D59" s="26"/>
      <c r="E59" s="21"/>
      <c r="F59" s="21"/>
      <c r="G59" s="10"/>
      <c r="H59" s="17"/>
      <c r="I59" s="17"/>
      <c r="J59" s="17"/>
      <c r="K59" s="16"/>
      <c r="L59" s="47"/>
      <c r="M59" s="47"/>
      <c r="N59" s="35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2"/>
    </row>
    <row r="60" spans="1:56" s="1" customFormat="1" ht="18.75" customHeight="1" x14ac:dyDescent="0.25">
      <c r="A60" s="9"/>
      <c r="B60" s="24"/>
      <c r="C60" s="26"/>
      <c r="D60" s="26"/>
      <c r="E60" s="26"/>
      <c r="F60" s="26"/>
      <c r="G60" s="26"/>
      <c r="H60" s="25"/>
      <c r="I60" s="25"/>
      <c r="J60" s="25"/>
      <c r="K60" s="25"/>
      <c r="L60" s="47"/>
      <c r="M60" s="47"/>
      <c r="N60" s="3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2"/>
    </row>
  </sheetData>
  <mergeCells count="13">
    <mergeCell ref="B30:B32"/>
    <mergeCell ref="A22:A24"/>
    <mergeCell ref="A12:A14"/>
    <mergeCell ref="A5:A6"/>
    <mergeCell ref="A7:A9"/>
    <mergeCell ref="A10:A11"/>
    <mergeCell ref="A15:A16"/>
    <mergeCell ref="A17:A18"/>
    <mergeCell ref="A19:A21"/>
    <mergeCell ref="B1:B2"/>
    <mergeCell ref="H1:O1"/>
    <mergeCell ref="A3:A4"/>
    <mergeCell ref="A1:A2"/>
  </mergeCells>
  <pageMargins left="0.70866141732283472" right="0.70866141732283472" top="0.74803149606299213" bottom="0.74803149606299213" header="0.31496062992125984" footer="0.31496062992125984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sqref="A1:N39"/>
    </sheetView>
  </sheetViews>
  <sheetFormatPr defaultRowHeight="15" x14ac:dyDescent="0.25"/>
  <sheetData>
    <row r="1" spans="1:14" x14ac:dyDescent="0.25">
      <c r="A1" s="134" t="s">
        <v>29</v>
      </c>
      <c r="K1" s="167" t="s">
        <v>30</v>
      </c>
      <c r="L1" s="167"/>
      <c r="M1" s="167"/>
      <c r="N1" s="167"/>
    </row>
    <row r="2" spans="1:14" ht="30" x14ac:dyDescent="0.25">
      <c r="A2" s="9" t="s">
        <v>31</v>
      </c>
      <c r="B2" s="9" t="s">
        <v>32</v>
      </c>
      <c r="C2" s="9" t="s">
        <v>33</v>
      </c>
      <c r="D2" s="9" t="s">
        <v>34</v>
      </c>
      <c r="E2" s="9" t="s">
        <v>35</v>
      </c>
      <c r="F2" s="9" t="s">
        <v>36</v>
      </c>
      <c r="G2" s="9" t="s">
        <v>37</v>
      </c>
      <c r="H2" s="9" t="s">
        <v>38</v>
      </c>
      <c r="I2" s="1"/>
      <c r="J2" s="135" t="s">
        <v>39</v>
      </c>
      <c r="K2" s="136" t="s">
        <v>40</v>
      </c>
      <c r="L2" s="136" t="s">
        <v>41</v>
      </c>
      <c r="M2" s="136" t="s">
        <v>42</v>
      </c>
      <c r="N2" s="136" t="s">
        <v>43</v>
      </c>
    </row>
    <row r="3" spans="1:14" x14ac:dyDescent="0.25">
      <c r="A3" s="9" t="s">
        <v>44</v>
      </c>
      <c r="B3" s="1" t="s">
        <v>45</v>
      </c>
      <c r="C3" s="46">
        <f>180000*0.2</f>
        <v>36000</v>
      </c>
      <c r="D3" s="46">
        <f>180000*0.15</f>
        <v>27000</v>
      </c>
      <c r="E3" s="1">
        <f>180000*0.1</f>
        <v>18000</v>
      </c>
      <c r="F3" s="1">
        <f>180000*0.15</f>
        <v>27000</v>
      </c>
      <c r="G3" s="1"/>
      <c r="H3" s="1"/>
      <c r="I3" s="137">
        <f>SUM(C3:F3)</f>
        <v>108000</v>
      </c>
      <c r="J3" s="135">
        <v>108000</v>
      </c>
      <c r="K3" s="1"/>
      <c r="L3" s="1"/>
      <c r="M3" s="1"/>
      <c r="N3" s="1"/>
    </row>
    <row r="4" spans="1:14" x14ac:dyDescent="0.25">
      <c r="A4" s="1"/>
      <c r="B4" s="1" t="s">
        <v>45</v>
      </c>
      <c r="C4" s="46">
        <f>50000*0.45</f>
        <v>22500</v>
      </c>
      <c r="D4" s="46">
        <f>180000*0.05</f>
        <v>9000</v>
      </c>
      <c r="E4" s="1">
        <f>180000*0.1</f>
        <v>18000</v>
      </c>
      <c r="F4" s="1">
        <f>50000*0.15</f>
        <v>7500</v>
      </c>
      <c r="G4" s="1"/>
      <c r="H4" s="1"/>
      <c r="I4" s="137">
        <f>SUM(C4:F4)</f>
        <v>57000</v>
      </c>
      <c r="J4" s="135">
        <v>57000</v>
      </c>
      <c r="K4" s="1"/>
      <c r="L4" s="1"/>
      <c r="M4" s="1"/>
      <c r="N4" s="1"/>
    </row>
    <row r="5" spans="1:14" x14ac:dyDescent="0.25">
      <c r="A5" s="1"/>
      <c r="B5" s="1"/>
      <c r="C5" s="1"/>
      <c r="D5" s="46"/>
      <c r="E5" s="1"/>
      <c r="F5" s="1"/>
      <c r="G5" s="1"/>
      <c r="H5" s="1"/>
      <c r="I5" s="137"/>
      <c r="J5" s="135"/>
      <c r="K5" s="1"/>
      <c r="L5" s="1"/>
      <c r="M5" s="1"/>
      <c r="N5" s="1"/>
    </row>
    <row r="6" spans="1:14" x14ac:dyDescent="0.25">
      <c r="A6" s="9" t="s">
        <v>46</v>
      </c>
      <c r="B6" s="1" t="s">
        <v>47</v>
      </c>
      <c r="C6" s="1">
        <v>20000</v>
      </c>
      <c r="D6" s="1"/>
      <c r="E6" s="1"/>
      <c r="F6" s="1"/>
      <c r="G6" s="1">
        <v>10000</v>
      </c>
      <c r="H6" s="1"/>
      <c r="I6" s="137">
        <f>SUM(C6:G6)</f>
        <v>30000</v>
      </c>
      <c r="J6" s="135">
        <v>30000</v>
      </c>
      <c r="K6" s="138"/>
      <c r="L6" s="1"/>
      <c r="M6" s="1"/>
      <c r="N6" s="1"/>
    </row>
    <row r="7" spans="1:14" x14ac:dyDescent="0.25">
      <c r="A7" s="1"/>
      <c r="B7" s="1" t="s">
        <v>48</v>
      </c>
      <c r="C7" s="1">
        <v>10000</v>
      </c>
      <c r="D7" s="1"/>
      <c r="E7" s="1"/>
      <c r="F7" s="1"/>
      <c r="G7" s="1">
        <v>5000</v>
      </c>
      <c r="H7" s="1"/>
      <c r="I7" s="137">
        <f>SUM(C7:G7)</f>
        <v>15000</v>
      </c>
      <c r="J7" s="135">
        <v>15000</v>
      </c>
      <c r="K7" s="138"/>
      <c r="L7" s="1"/>
      <c r="M7" s="1"/>
      <c r="N7" s="1"/>
    </row>
    <row r="8" spans="1:14" x14ac:dyDescent="0.25">
      <c r="A8" s="1"/>
      <c r="B8" s="1" t="s">
        <v>49</v>
      </c>
      <c r="C8" s="1">
        <v>5000</v>
      </c>
      <c r="D8" s="1"/>
      <c r="E8" s="1"/>
      <c r="F8" s="1"/>
      <c r="G8" s="1"/>
      <c r="H8" s="1"/>
      <c r="I8" s="137">
        <v>5000</v>
      </c>
      <c r="J8" s="135">
        <v>5000</v>
      </c>
      <c r="K8" s="138"/>
      <c r="L8" s="138"/>
      <c r="M8" s="138"/>
      <c r="N8" s="138"/>
    </row>
    <row r="9" spans="1:14" x14ac:dyDescent="0.25">
      <c r="A9" s="1"/>
      <c r="B9" s="1" t="s">
        <v>50</v>
      </c>
      <c r="C9" s="1">
        <v>10000</v>
      </c>
      <c r="D9" s="1"/>
      <c r="E9" s="1"/>
      <c r="F9" s="1"/>
      <c r="G9" s="1"/>
      <c r="H9" s="1">
        <v>5000</v>
      </c>
      <c r="I9" s="137">
        <f>SUM(C9:H9)</f>
        <v>15000</v>
      </c>
      <c r="J9" s="135">
        <v>15000</v>
      </c>
      <c r="K9" s="1"/>
      <c r="L9" s="138"/>
      <c r="M9" s="1"/>
      <c r="N9" s="1"/>
    </row>
    <row r="10" spans="1:14" x14ac:dyDescent="0.25">
      <c r="A10" s="1"/>
      <c r="B10" s="1" t="s">
        <v>51</v>
      </c>
      <c r="C10" s="1">
        <v>15000</v>
      </c>
      <c r="D10" s="1"/>
      <c r="E10" s="1"/>
      <c r="F10" s="1"/>
      <c r="G10" s="1"/>
      <c r="H10" s="1"/>
      <c r="I10" s="137">
        <v>15000</v>
      </c>
      <c r="J10" s="135">
        <v>15000</v>
      </c>
      <c r="K10" s="1"/>
      <c r="L10" s="138"/>
      <c r="M10" s="1"/>
      <c r="N10" s="1"/>
    </row>
    <row r="11" spans="1:14" x14ac:dyDescent="0.25">
      <c r="A11" s="1"/>
      <c r="B11" s="1" t="s">
        <v>52</v>
      </c>
      <c r="C11" s="1">
        <v>22000</v>
      </c>
      <c r="D11" s="1"/>
      <c r="E11" s="1"/>
      <c r="F11" s="1"/>
      <c r="G11" s="1"/>
      <c r="H11" s="1"/>
      <c r="I11" s="137">
        <v>22000</v>
      </c>
      <c r="J11" s="135">
        <v>22000</v>
      </c>
      <c r="K11" s="1"/>
      <c r="L11" s="1"/>
      <c r="M11" s="138"/>
      <c r="N11" s="1"/>
    </row>
    <row r="12" spans="1:14" x14ac:dyDescent="0.25">
      <c r="A12" s="1"/>
      <c r="B12" s="1" t="s">
        <v>53</v>
      </c>
      <c r="C12" s="1">
        <v>6000</v>
      </c>
      <c r="D12" s="1"/>
      <c r="E12" s="1"/>
      <c r="F12" s="1"/>
      <c r="G12" s="1"/>
      <c r="H12" s="1">
        <v>4000</v>
      </c>
      <c r="I12" s="137">
        <f>SUM(C12:H12)</f>
        <v>10000</v>
      </c>
      <c r="J12" s="135">
        <v>10000</v>
      </c>
      <c r="K12" s="1"/>
      <c r="L12" s="1"/>
      <c r="M12" s="138"/>
      <c r="N12" s="1"/>
    </row>
    <row r="13" spans="1:14" x14ac:dyDescent="0.25">
      <c r="A13" s="9" t="s">
        <v>54</v>
      </c>
      <c r="B13" s="1" t="s">
        <v>55</v>
      </c>
      <c r="C13" s="1">
        <v>8000</v>
      </c>
      <c r="D13" s="1"/>
      <c r="E13" s="1"/>
      <c r="F13" s="1"/>
      <c r="G13" s="1"/>
      <c r="H13" s="1"/>
      <c r="I13" s="137">
        <v>8000</v>
      </c>
      <c r="J13" s="135">
        <v>8000</v>
      </c>
      <c r="K13" s="1"/>
      <c r="L13" s="138"/>
      <c r="M13" s="138"/>
      <c r="N13" s="1"/>
    </row>
    <row r="14" spans="1:14" x14ac:dyDescent="0.25">
      <c r="A14" s="1"/>
      <c r="B14" s="1" t="s">
        <v>56</v>
      </c>
      <c r="C14" s="1">
        <v>8000</v>
      </c>
      <c r="D14" s="1"/>
      <c r="E14" s="1"/>
      <c r="F14" s="1"/>
      <c r="G14" s="1">
        <v>3000</v>
      </c>
      <c r="H14" s="1"/>
      <c r="I14" s="137">
        <f>SUM(C14:G14)</f>
        <v>11000</v>
      </c>
      <c r="J14" s="135">
        <v>11000</v>
      </c>
      <c r="K14" s="1"/>
      <c r="L14" s="138"/>
      <c r="M14" s="138"/>
      <c r="N14" s="138"/>
    </row>
    <row r="15" spans="1:14" x14ac:dyDescent="0.25">
      <c r="A15" s="1"/>
      <c r="B15" s="1"/>
      <c r="C15" s="1"/>
      <c r="D15" s="1"/>
      <c r="E15" s="1"/>
      <c r="F15" s="1"/>
      <c r="G15" s="1"/>
      <c r="H15" s="1"/>
      <c r="I15" s="137"/>
      <c r="J15" s="135"/>
      <c r="K15" s="1"/>
      <c r="L15" s="1"/>
      <c r="M15" s="1"/>
      <c r="N15" s="1"/>
    </row>
    <row r="16" spans="1:14" x14ac:dyDescent="0.25">
      <c r="A16" s="9" t="s">
        <v>57</v>
      </c>
      <c r="B16" s="9" t="s">
        <v>58</v>
      </c>
      <c r="C16" s="1"/>
      <c r="D16" s="1">
        <v>21000</v>
      </c>
      <c r="E16" s="1">
        <v>16000</v>
      </c>
      <c r="F16" s="1"/>
      <c r="G16" s="1"/>
      <c r="H16" s="1"/>
      <c r="I16" s="137">
        <f>SUM(D16:E16)</f>
        <v>37000</v>
      </c>
      <c r="J16" s="135">
        <v>37000</v>
      </c>
      <c r="K16" s="138"/>
      <c r="L16" s="138"/>
      <c r="M16" s="138"/>
      <c r="N16" s="1"/>
    </row>
    <row r="17" spans="1:14" x14ac:dyDescent="0.25">
      <c r="A17" s="1"/>
      <c r="B17" s="1" t="s">
        <v>59</v>
      </c>
      <c r="C17" s="1"/>
      <c r="D17" s="139">
        <v>1500</v>
      </c>
      <c r="E17" s="1">
        <v>1500</v>
      </c>
      <c r="F17" s="1"/>
      <c r="G17" s="1"/>
      <c r="H17" s="1"/>
      <c r="I17" s="137">
        <f>SUM(D17:E17)</f>
        <v>3000</v>
      </c>
      <c r="J17" s="135">
        <v>3000</v>
      </c>
      <c r="K17" s="1"/>
      <c r="L17" s="138"/>
      <c r="M17" s="138"/>
      <c r="N17" s="138"/>
    </row>
    <row r="18" spans="1:14" x14ac:dyDescent="0.25">
      <c r="A18" s="1"/>
      <c r="B18" s="1"/>
      <c r="C18" s="1"/>
      <c r="D18" s="1"/>
      <c r="E18" s="1"/>
      <c r="F18" s="1"/>
      <c r="G18" s="1"/>
      <c r="H18" s="1"/>
      <c r="I18" s="137"/>
      <c r="J18" s="135"/>
      <c r="K18" s="1"/>
      <c r="L18" s="1"/>
      <c r="M18" s="1"/>
      <c r="N18" s="1"/>
    </row>
    <row r="19" spans="1:14" x14ac:dyDescent="0.25">
      <c r="A19" s="9" t="s">
        <v>60</v>
      </c>
      <c r="B19" s="9" t="s">
        <v>61</v>
      </c>
      <c r="C19" s="1"/>
      <c r="D19" s="1"/>
      <c r="E19" s="1">
        <v>15000</v>
      </c>
      <c r="F19" s="1"/>
      <c r="G19" s="1"/>
      <c r="H19" s="1"/>
      <c r="I19" s="137">
        <v>15000</v>
      </c>
      <c r="J19" s="135">
        <v>15000</v>
      </c>
      <c r="K19" s="138"/>
      <c r="L19" s="138"/>
      <c r="M19" s="138"/>
      <c r="N19" s="138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37"/>
      <c r="J20" s="135"/>
      <c r="K20" s="1"/>
      <c r="L20" s="1"/>
      <c r="M20" s="1"/>
      <c r="N20" s="1"/>
    </row>
    <row r="21" spans="1:14" x14ac:dyDescent="0.25">
      <c r="A21" s="9" t="s">
        <v>62</v>
      </c>
      <c r="B21" s="9" t="s">
        <v>63</v>
      </c>
      <c r="C21" s="1"/>
      <c r="D21" s="1"/>
      <c r="E21" s="1"/>
      <c r="F21" s="1">
        <v>40000</v>
      </c>
      <c r="G21" s="1"/>
      <c r="H21" s="1">
        <v>8000</v>
      </c>
      <c r="I21" s="137">
        <f>SUM(F21:H21)</f>
        <v>48000</v>
      </c>
      <c r="J21" s="135">
        <v>48000</v>
      </c>
      <c r="K21" s="138"/>
      <c r="L21" s="138"/>
      <c r="M21" s="138"/>
      <c r="N21" s="138"/>
    </row>
    <row r="22" spans="1:14" x14ac:dyDescent="0.25">
      <c r="A22" s="1"/>
      <c r="B22" s="1" t="s">
        <v>64</v>
      </c>
      <c r="C22" s="1"/>
      <c r="D22" s="1"/>
      <c r="E22" s="1"/>
      <c r="F22" s="1"/>
      <c r="G22" s="1"/>
      <c r="H22" s="1">
        <v>2000</v>
      </c>
      <c r="I22" s="137">
        <v>2000</v>
      </c>
      <c r="J22" s="135">
        <v>2000</v>
      </c>
      <c r="K22" s="46"/>
      <c r="L22" s="46"/>
      <c r="M22" s="46"/>
      <c r="N22" s="46"/>
    </row>
    <row r="23" spans="1:14" x14ac:dyDescent="0.25">
      <c r="A23" s="1"/>
      <c r="B23" s="1" t="s">
        <v>65</v>
      </c>
      <c r="C23" s="1">
        <v>40000</v>
      </c>
      <c r="D23" s="1"/>
      <c r="E23" s="1"/>
      <c r="F23" s="1"/>
      <c r="G23" s="1"/>
      <c r="H23" s="1"/>
      <c r="I23" s="137">
        <v>40000</v>
      </c>
      <c r="J23" s="135">
        <v>40000</v>
      </c>
      <c r="K23" s="46"/>
      <c r="L23" s="46"/>
      <c r="M23" s="46"/>
      <c r="N23" s="46"/>
    </row>
    <row r="24" spans="1:14" x14ac:dyDescent="0.25">
      <c r="A24" s="1"/>
      <c r="B24" s="1" t="s">
        <v>66</v>
      </c>
      <c r="C24" s="1">
        <v>6500</v>
      </c>
      <c r="D24" s="46">
        <v>3000</v>
      </c>
      <c r="E24" s="1">
        <v>6000</v>
      </c>
      <c r="F24" s="1">
        <v>4000</v>
      </c>
      <c r="G24" s="1"/>
      <c r="H24" s="140">
        <v>3000</v>
      </c>
      <c r="I24" s="137">
        <f>SUM(C24:H24)</f>
        <v>22500</v>
      </c>
      <c r="J24" s="135">
        <v>22500</v>
      </c>
      <c r="K24" s="1"/>
      <c r="L24" s="1"/>
      <c r="M24" s="1"/>
      <c r="N24" s="1"/>
    </row>
    <row r="25" spans="1:14" x14ac:dyDescent="0.25">
      <c r="A25" s="1"/>
      <c r="B25" s="1" t="s">
        <v>67</v>
      </c>
      <c r="C25" s="1">
        <v>4000</v>
      </c>
      <c r="D25" s="1">
        <v>1000</v>
      </c>
      <c r="E25" s="1">
        <v>4000</v>
      </c>
      <c r="F25" s="1">
        <v>1000</v>
      </c>
      <c r="G25" s="1">
        <v>3000</v>
      </c>
      <c r="H25" s="1"/>
      <c r="I25" s="137">
        <f>SUM(C25:G25)</f>
        <v>13000</v>
      </c>
      <c r="J25" s="135">
        <v>13000</v>
      </c>
      <c r="K25" s="1"/>
      <c r="L25" s="1"/>
      <c r="M25" s="1"/>
      <c r="N25" s="1"/>
    </row>
    <row r="26" spans="1:14" x14ac:dyDescent="0.25">
      <c r="A26" s="1"/>
      <c r="B26" s="1" t="s">
        <v>68</v>
      </c>
      <c r="C26" s="1">
        <v>2500</v>
      </c>
      <c r="D26" s="1">
        <v>2000</v>
      </c>
      <c r="E26" s="1">
        <v>5000</v>
      </c>
      <c r="F26" s="1">
        <v>2000</v>
      </c>
      <c r="G26" s="1"/>
      <c r="H26" s="1">
        <v>1500</v>
      </c>
      <c r="I26" s="137">
        <f>SUM(C26:H26)</f>
        <v>13000</v>
      </c>
      <c r="J26" s="135">
        <v>13000</v>
      </c>
      <c r="K26" s="1"/>
      <c r="L26" s="1"/>
      <c r="M26" s="1"/>
      <c r="N26" s="1"/>
    </row>
    <row r="27" spans="1:14" x14ac:dyDescent="0.25">
      <c r="A27" s="1"/>
      <c r="B27" s="1" t="s">
        <v>69</v>
      </c>
      <c r="C27" s="1">
        <v>2000</v>
      </c>
      <c r="D27" s="1">
        <v>1000</v>
      </c>
      <c r="E27" s="1">
        <v>2000</v>
      </c>
      <c r="F27" s="1">
        <v>1500</v>
      </c>
      <c r="G27" s="1">
        <v>1000</v>
      </c>
      <c r="H27" s="1">
        <v>2000</v>
      </c>
      <c r="I27" s="137">
        <f>SUM(C27:H27)</f>
        <v>9500</v>
      </c>
      <c r="J27" s="135">
        <v>9500</v>
      </c>
      <c r="K27" s="1"/>
      <c r="L27" s="1"/>
      <c r="M27" s="1"/>
      <c r="N27" s="1"/>
    </row>
    <row r="28" spans="1:14" x14ac:dyDescent="0.25">
      <c r="A28" s="1"/>
      <c r="B28" s="1" t="s">
        <v>70</v>
      </c>
      <c r="C28" s="1">
        <v>2000</v>
      </c>
      <c r="D28" s="1">
        <v>2000</v>
      </c>
      <c r="E28" s="1">
        <v>1500</v>
      </c>
      <c r="F28" s="1">
        <v>2000</v>
      </c>
      <c r="G28" s="1">
        <v>1000</v>
      </c>
      <c r="H28" s="1">
        <v>2000</v>
      </c>
      <c r="I28" s="137">
        <f>SUM(C28:H28)</f>
        <v>10500</v>
      </c>
      <c r="J28" s="135">
        <v>10500</v>
      </c>
      <c r="K28" s="1"/>
      <c r="L28" s="1"/>
      <c r="M28" s="1"/>
      <c r="N28" s="1"/>
    </row>
    <row r="29" spans="1:14" x14ac:dyDescent="0.25">
      <c r="A29" s="1"/>
      <c r="B29" s="1" t="s">
        <v>71</v>
      </c>
      <c r="C29" s="1">
        <v>5000</v>
      </c>
      <c r="D29" s="1">
        <v>1000</v>
      </c>
      <c r="E29" s="1">
        <v>2000</v>
      </c>
      <c r="F29" s="1">
        <v>2000</v>
      </c>
      <c r="G29" s="1">
        <v>1000</v>
      </c>
      <c r="H29" s="1">
        <v>1000</v>
      </c>
      <c r="I29" s="137">
        <f>SUM(C29:H29)</f>
        <v>12000</v>
      </c>
      <c r="J29" s="135">
        <v>12000</v>
      </c>
      <c r="K29" s="1"/>
      <c r="L29" s="1"/>
      <c r="M29" s="1"/>
      <c r="N29" s="1"/>
    </row>
    <row r="30" spans="1:14" x14ac:dyDescent="0.25">
      <c r="A30" s="1"/>
      <c r="B30" s="9" t="s">
        <v>72</v>
      </c>
      <c r="C30" s="9">
        <f>SUM(C3:C29)</f>
        <v>224500</v>
      </c>
      <c r="D30" s="9">
        <f>SUM(D3:D29)</f>
        <v>68500</v>
      </c>
      <c r="E30" s="9">
        <f>SUM(E3:E29)</f>
        <v>89000</v>
      </c>
      <c r="F30" s="9">
        <f>SUM(F3:F29)</f>
        <v>87000</v>
      </c>
      <c r="G30" s="9">
        <f>SUM(G6:G29)</f>
        <v>24000</v>
      </c>
      <c r="H30" s="9">
        <f>SUM(H9:H29)</f>
        <v>28500</v>
      </c>
      <c r="I30" s="141">
        <v>521500</v>
      </c>
      <c r="J30" s="142">
        <f>SUM(J3:J29)</f>
        <v>521500</v>
      </c>
      <c r="K30" s="1"/>
      <c r="L30" s="1"/>
      <c r="M30" s="1"/>
      <c r="N30" s="1"/>
    </row>
    <row r="31" spans="1:14" x14ac:dyDescent="0.25">
      <c r="A31" s="1"/>
      <c r="B31" s="46" t="s">
        <v>73</v>
      </c>
      <c r="C31" s="1"/>
      <c r="D31" s="1"/>
      <c r="E31" s="1"/>
      <c r="F31" s="1"/>
      <c r="G31" s="1"/>
      <c r="H31" s="1"/>
      <c r="I31" s="137">
        <f>I30*0.15</f>
        <v>78225</v>
      </c>
      <c r="J31" s="1"/>
      <c r="K31" s="1"/>
      <c r="L31" s="1"/>
      <c r="M31" s="1"/>
      <c r="N31" s="1"/>
    </row>
    <row r="32" spans="1:14" x14ac:dyDescent="0.25">
      <c r="A32" s="1"/>
      <c r="B32" s="143" t="s">
        <v>74</v>
      </c>
      <c r="C32" s="1"/>
      <c r="D32" s="1"/>
      <c r="E32" s="1"/>
      <c r="F32" s="1"/>
      <c r="G32" s="1"/>
      <c r="H32" s="1"/>
      <c r="I32" s="144">
        <f>SUM(I30:I31)</f>
        <v>599725</v>
      </c>
      <c r="J32" s="1"/>
      <c r="K32" s="1"/>
      <c r="L32" s="1"/>
      <c r="M32" s="1"/>
      <c r="N32" s="1"/>
    </row>
    <row r="34" spans="2:2" x14ac:dyDescent="0.25">
      <c r="B34" s="134" t="s">
        <v>75</v>
      </c>
    </row>
    <row r="35" spans="2:2" x14ac:dyDescent="0.25">
      <c r="B35" t="s">
        <v>76</v>
      </c>
    </row>
    <row r="36" spans="2:2" x14ac:dyDescent="0.25">
      <c r="B36" t="s">
        <v>77</v>
      </c>
    </row>
    <row r="37" spans="2:2" x14ac:dyDescent="0.25">
      <c r="B37" t="s">
        <v>78</v>
      </c>
    </row>
    <row r="38" spans="2:2" x14ac:dyDescent="0.25">
      <c r="B38" t="s">
        <v>79</v>
      </c>
    </row>
  </sheetData>
  <mergeCells count="1">
    <mergeCell ref="K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Workplan </vt:lpstr>
      <vt:lpstr>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vuzokwe</dc:creator>
  <cp:lastModifiedBy>IITA</cp:lastModifiedBy>
  <cp:lastPrinted>2015-06-22T07:44:31Z</cp:lastPrinted>
  <dcterms:created xsi:type="dcterms:W3CDTF">2014-08-07T15:43:28Z</dcterms:created>
  <dcterms:modified xsi:type="dcterms:W3CDTF">2015-07-09T08:08:02Z</dcterms:modified>
</cp:coreProperties>
</file>